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B6FA159-EC31-D846-919F-FE5ED4F9F757}" xr6:coauthVersionLast="45" xr6:coauthVersionMax="45" xr10:uidLastSave="{00000000-0000-0000-0000-000000000000}"/>
  <bookViews>
    <workbookView xWindow="0" yWindow="0" windowWidth="15345" windowHeight="4575" xr2:uid="{00000000-000D-0000-FFFF-FFFF00000000}"/>
  </bookViews>
  <sheets>
    <sheet name="Template" sheetId="1" r:id="rId1"/>
  </sheets>
  <definedNames>
    <definedName name="w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F9" i="1"/>
  <c r="C10" i="1"/>
  <c r="D10" i="1"/>
  <c r="F10" i="1"/>
  <c r="C11" i="1"/>
  <c r="D11" i="1"/>
  <c r="F11" i="1"/>
  <c r="C12" i="1"/>
  <c r="D12" i="1"/>
  <c r="F12" i="1"/>
  <c r="C13" i="1"/>
  <c r="D13" i="1"/>
  <c r="F13" i="1"/>
  <c r="C14" i="1"/>
  <c r="D14" i="1"/>
  <c r="F14" i="1"/>
  <c r="C15" i="1"/>
  <c r="D15" i="1"/>
  <c r="F15" i="1"/>
  <c r="C16" i="1"/>
  <c r="D16" i="1"/>
  <c r="F16" i="1"/>
  <c r="C17" i="1"/>
  <c r="D17" i="1"/>
  <c r="F17" i="1"/>
  <c r="C18" i="1"/>
  <c r="D18" i="1"/>
  <c r="F18" i="1"/>
  <c r="C19" i="1"/>
  <c r="D19" i="1"/>
  <c r="F19" i="1"/>
  <c r="C20" i="1"/>
  <c r="D20" i="1"/>
  <c r="F20" i="1"/>
  <c r="C21" i="1"/>
  <c r="D21" i="1"/>
  <c r="F21" i="1"/>
  <c r="C22" i="1"/>
  <c r="D22" i="1"/>
  <c r="F22" i="1"/>
  <c r="C23" i="1"/>
  <c r="D23" i="1"/>
  <c r="F23" i="1"/>
  <c r="C24" i="1"/>
  <c r="D24" i="1"/>
  <c r="F24" i="1"/>
  <c r="C25" i="1"/>
  <c r="D25" i="1"/>
  <c r="F25" i="1"/>
  <c r="C26" i="1"/>
  <c r="D26" i="1"/>
  <c r="F26" i="1"/>
  <c r="C27" i="1"/>
  <c r="D27" i="1"/>
  <c r="F27" i="1"/>
  <c r="C28" i="1"/>
  <c r="D28" i="1"/>
  <c r="F28" i="1"/>
  <c r="C29" i="1"/>
  <c r="D29" i="1"/>
  <c r="F29" i="1"/>
  <c r="C30" i="1"/>
  <c r="D30" i="1"/>
  <c r="F30" i="1"/>
  <c r="C31" i="1"/>
  <c r="D31" i="1"/>
  <c r="F31" i="1"/>
  <c r="C32" i="1"/>
  <c r="D32" i="1"/>
  <c r="F32" i="1"/>
  <c r="C33" i="1"/>
  <c r="D33" i="1"/>
  <c r="F33" i="1"/>
  <c r="C34" i="1"/>
  <c r="D34" i="1"/>
  <c r="F34" i="1"/>
  <c r="C35" i="1"/>
  <c r="D35" i="1"/>
  <c r="F35" i="1"/>
  <c r="C36" i="1"/>
  <c r="D36" i="1"/>
  <c r="F36" i="1"/>
  <c r="C37" i="1"/>
  <c r="D37" i="1"/>
  <c r="F37" i="1"/>
  <c r="C38" i="1"/>
  <c r="D38" i="1"/>
  <c r="F38" i="1"/>
  <c r="C39" i="1"/>
  <c r="D39" i="1"/>
  <c r="F39" i="1"/>
  <c r="C40" i="1"/>
  <c r="D40" i="1"/>
  <c r="F40" i="1"/>
  <c r="C41" i="1"/>
  <c r="D41" i="1"/>
  <c r="F41" i="1"/>
  <c r="C42" i="1"/>
  <c r="D42" i="1"/>
  <c r="F42" i="1"/>
  <c r="C43" i="1"/>
  <c r="D43" i="1"/>
  <c r="F43" i="1"/>
  <c r="C44" i="1"/>
  <c r="D44" i="1"/>
  <c r="F44" i="1"/>
  <c r="C45" i="1"/>
  <c r="D45" i="1"/>
  <c r="D46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H35" i="1"/>
  <c r="H31" i="1"/>
  <c r="H28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F45" i="1"/>
</calcChain>
</file>

<file path=xl/sharedStrings.xml><?xml version="1.0" encoding="utf-8"?>
<sst xmlns="http://schemas.openxmlformats.org/spreadsheetml/2006/main" count="22" uniqueCount="18">
  <si>
    <t>Total:</t>
  </si>
  <si>
    <t>"=</t>
    <phoneticPr fontId="0" type="noConversion"/>
  </si>
  <si>
    <t>Excel Function</t>
    <phoneticPr fontId="0" type="noConversion"/>
  </si>
  <si>
    <t>Month #18</t>
    <phoneticPr fontId="0" type="noConversion"/>
  </si>
  <si>
    <t>Formula (Regular Payments)</t>
    <phoneticPr fontId="0" type="noConversion"/>
  </si>
  <si>
    <t>Iterations (Steps)</t>
    <phoneticPr fontId="0" type="noConversion"/>
  </si>
  <si>
    <t>Methods</t>
    <phoneticPr fontId="0" type="noConversion"/>
  </si>
  <si>
    <t>Total</t>
  </si>
  <si>
    <t>Payment</t>
    <phoneticPr fontId="0" type="noConversion"/>
  </si>
  <si>
    <t>Interest</t>
  </si>
  <si>
    <t>Principal</t>
  </si>
  <si>
    <t>Month</t>
    <phoneticPr fontId="0" type="noConversion"/>
  </si>
  <si>
    <t>Compounds</t>
    <phoneticPr fontId="0" type="noConversion"/>
  </si>
  <si>
    <t>APR</t>
    <phoneticPr fontId="0" type="noConversion"/>
  </si>
  <si>
    <t>Givens:</t>
    <phoneticPr fontId="0" type="noConversion"/>
  </si>
  <si>
    <t xml:space="preserve"> </t>
  </si>
  <si>
    <t>Line Number</t>
  </si>
  <si>
    <t>"=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</si>
</sst>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0"/>
      <name val="Verdana"/>
    </font>
    <font>
      <sz val="10"/>
      <name val="Verdana"/>
    </font>
    <font>
      <sz val="9"/>
      <name val="Verdana"/>
    </font>
    <font>
      <sz val="12"/>
      <name val="Times"/>
    </font>
    <font>
      <b/>
      <sz val="12"/>
      <name val="Times"/>
    </font>
    <font>
      <i/>
      <sz val="12"/>
      <name val="Times"/>
    </font>
    <font>
      <sz val="11"/>
      <name val="Times"/>
    </font>
    <font>
      <sz val="12"/>
      <color indexed="9"/>
      <name val="Times"/>
    </font>
    <font>
      <i/>
      <sz val="9"/>
      <name val="Verdana"/>
    </font>
    <font>
      <b/>
      <sz val="12"/>
      <color indexed="9"/>
      <name val="Times"/>
    </font>
    <font>
      <b/>
      <sz val="9"/>
      <name val="Verdana"/>
    </font>
    <font>
      <b/>
      <sz val="12"/>
      <color indexed="8"/>
      <name val="Times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2" fontId="4" fillId="0" borderId="1" xfId="0" applyNumberFormat="1" applyFont="1" applyBorder="1"/>
    <xf numFmtId="0" fontId="3" fillId="0" borderId="2" xfId="0" applyFont="1" applyBorder="1" applyAlignment="1">
      <alignment horizontal="right"/>
    </xf>
    <xf numFmtId="2" fontId="0" fillId="0" borderId="0" xfId="0" applyNumberFormat="1"/>
    <xf numFmtId="2" fontId="3" fillId="0" borderId="3" xfId="0" applyNumberFormat="1" applyFont="1" applyBorder="1"/>
    <xf numFmtId="0" fontId="3" fillId="0" borderId="3" xfId="0" applyFont="1" applyBorder="1"/>
    <xf numFmtId="2" fontId="1" fillId="0" borderId="0" xfId="2" applyNumberFormat="1" applyFont="1" applyFill="1"/>
    <xf numFmtId="0" fontId="4" fillId="0" borderId="0" xfId="0" applyFont="1"/>
    <xf numFmtId="2" fontId="0" fillId="0" borderId="0" xfId="0" applyNumberFormat="1" applyFill="1"/>
    <xf numFmtId="8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right"/>
    </xf>
    <xf numFmtId="8" fontId="6" fillId="0" borderId="0" xfId="0" applyNumberFormat="1" applyFont="1"/>
    <xf numFmtId="2" fontId="4" fillId="2" borderId="4" xfId="0" applyNumberFormat="1" applyFont="1" applyFill="1" applyBorder="1"/>
    <xf numFmtId="44" fontId="2" fillId="0" borderId="0" xfId="0" applyNumberFormat="1" applyFont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6" fillId="0" borderId="0" xfId="0" applyFont="1"/>
    <xf numFmtId="2" fontId="4" fillId="2" borderId="4" xfId="1" applyNumberFormat="1" applyFont="1" applyFill="1" applyBorder="1"/>
    <xf numFmtId="0" fontId="2" fillId="0" borderId="0" xfId="0" applyFont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2" fontId="6" fillId="0" borderId="0" xfId="0" applyNumberFormat="1" applyFont="1" applyBorder="1"/>
    <xf numFmtId="2" fontId="0" fillId="0" borderId="0" xfId="0" applyNumberFormat="1" applyFill="1" applyBorder="1"/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3" xfId="0" applyFont="1" applyBorder="1"/>
    <xf numFmtId="0" fontId="2" fillId="0" borderId="0" xfId="0" applyFont="1" applyBorder="1"/>
    <xf numFmtId="2" fontId="2" fillId="0" borderId="0" xfId="2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/>
    <xf numFmtId="2" fontId="2" fillId="0" borderId="0" xfId="0" applyNumberFormat="1" applyFont="1" applyBorder="1" applyAlignment="1">
      <alignment horizontal="center"/>
    </xf>
    <xf numFmtId="2" fontId="8" fillId="0" borderId="0" xfId="0" applyNumberFormat="1" applyFont="1" applyBorder="1"/>
    <xf numFmtId="0" fontId="5" fillId="0" borderId="0" xfId="0" applyFont="1" applyBorder="1"/>
    <xf numFmtId="0" fontId="9" fillId="3" borderId="3" xfId="0" applyFont="1" applyFill="1" applyBorder="1" applyAlignment="1">
      <alignment horizontal="center"/>
    </xf>
    <xf numFmtId="10" fontId="3" fillId="0" borderId="0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0" fontId="3" fillId="0" borderId="7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right"/>
    </xf>
    <xf numFmtId="2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4" borderId="11" xfId="0" applyFont="1" applyFill="1" applyBorder="1" applyAlignment="1">
      <alignment horizontal="right"/>
    </xf>
    <xf numFmtId="2" fontId="10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11" fillId="0" borderId="0" xfId="0" applyFont="1" applyFill="1"/>
    <xf numFmtId="0" fontId="3" fillId="0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0" fontId="12" fillId="0" borderId="0" xfId="0" applyFont="1"/>
    <xf numFmtId="2" fontId="12" fillId="5" borderId="0" xfId="0" applyNumberFormat="1" applyFont="1" applyFill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styles" Target="styles.xml" /><Relationship Id="rId7" Type="http://schemas.openxmlformats.org/officeDocument/2006/relationships/customXml" Target="../customXml/item2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47</xdr:row>
      <xdr:rowOff>190500</xdr:rowOff>
    </xdr:from>
    <xdr:to>
      <xdr:col>9</xdr:col>
      <xdr:colOff>57150</xdr:colOff>
      <xdr:row>58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00175" y="9705975"/>
          <a:ext cx="5829300" cy="2200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Reflection 1: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would be another way to calculate total interest rather than merely using ‘=sum(‘?</a:t>
          </a:r>
          <a:endParaRPr lang="en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excel functions</a:t>
          </a:r>
        </a:p>
      </xdr:txBody>
    </xdr:sp>
    <xdr:clientData/>
  </xdr:twoCellAnchor>
  <xdr:twoCellAnchor>
    <xdr:from>
      <xdr:col>2</xdr:col>
      <xdr:colOff>533400</xdr:colOff>
      <xdr:row>60</xdr:row>
      <xdr:rowOff>114300</xdr:rowOff>
    </xdr:from>
    <xdr:to>
      <xdr:col>9</xdr:col>
      <xdr:colOff>66675</xdr:colOff>
      <xdr:row>71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09700" y="12230100"/>
          <a:ext cx="5829300" cy="2200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Reflection 2: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When was the original principal invested and when was the payment invested (end or beginning of the period)? In the finance world, what type of investment is this called?</a:t>
          </a:r>
          <a:endParaRPr lang="en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Compound</a:t>
          </a:r>
          <a:r>
            <a:rPr lang="en-B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interest investment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542925</xdr:colOff>
      <xdr:row>72</xdr:row>
      <xdr:rowOff>123825</xdr:rowOff>
    </xdr:from>
    <xdr:to>
      <xdr:col>9</xdr:col>
      <xdr:colOff>76200</xdr:colOff>
      <xdr:row>87</xdr:row>
      <xdr:rowOff>180975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19225" y="14620875"/>
          <a:ext cx="5829300" cy="3057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Reflection 3: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are some of the pros and cons to each of the three methods you have used?</a:t>
          </a:r>
          <a:endParaRPr lang="en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Iterations Method</a:t>
          </a:r>
        </a:p>
        <a:p>
          <a:pPr lvl="0"/>
          <a:r>
            <a:rPr lang="en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Pros</a:t>
          </a:r>
        </a:p>
        <a:p>
          <a:pPr lvl="0"/>
          <a:r>
            <a:rPr lang="en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i)</a:t>
          </a:r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Easy to generate the solutions</a:t>
          </a:r>
        </a:p>
        <a:p>
          <a:pPr lvl="0"/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ii) Easy analysis</a:t>
          </a:r>
        </a:p>
        <a:p>
          <a:pPr lvl="0"/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</a:t>
          </a:r>
        </a:p>
        <a:p>
          <a:pPr lvl="0"/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i) A simple mistake leads to the wrong solution.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Formula</a:t>
          </a:r>
          <a:r>
            <a:rPr lang="en-B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Method</a:t>
          </a:r>
        </a:p>
        <a:p>
          <a:r>
            <a:rPr lang="en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Pros</a:t>
          </a:r>
          <a:endParaRPr lang="en-US">
            <a:effectLst/>
          </a:endParaRPr>
        </a:p>
        <a:p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i) Easy analysis</a:t>
          </a:r>
          <a:endParaRPr lang="en-US">
            <a:effectLst/>
          </a:endParaRPr>
        </a:p>
        <a:p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</a:t>
          </a:r>
          <a:endParaRPr lang="en-US">
            <a:effectLst/>
          </a:endParaRPr>
        </a:p>
        <a:p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i) A simple mistake leads to the wrong solution.</a:t>
          </a:r>
        </a:p>
        <a:p>
          <a:pPr eaLnBrk="1" fontAlgn="auto" latinLnBrk="0" hangingPunct="1"/>
          <a:r>
            <a:rPr lang="en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Excel Funtion</a:t>
          </a:r>
          <a:r>
            <a:rPr lang="en-B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Method</a:t>
          </a:r>
          <a:endParaRPr lang="en-US">
            <a:effectLst/>
          </a:endParaRPr>
        </a:p>
        <a:p>
          <a:r>
            <a:rPr lang="en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Pros</a:t>
          </a:r>
          <a:endParaRPr lang="en-US">
            <a:effectLst/>
          </a:endParaRPr>
        </a:p>
        <a:p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i) Easy analysis of the function</a:t>
          </a:r>
          <a:endParaRPr lang="en-US">
            <a:effectLst/>
          </a:endParaRPr>
        </a:p>
        <a:p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</a:t>
          </a:r>
          <a:endParaRPr lang="en-US">
            <a:effectLst/>
          </a:endParaRPr>
        </a:p>
        <a:p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i) A simple mistake in the function leads to the wrong solution.</a:t>
          </a:r>
          <a:endParaRPr lang="en-US">
            <a:effectLst/>
          </a:endParaRPr>
        </a:p>
        <a:p>
          <a:endParaRPr lang="en-US">
            <a:effectLst/>
          </a:endParaRPr>
        </a:p>
      </xdr:txBody>
    </xdr:sp>
    <xdr:clientData/>
  </xdr:twoCellAnchor>
  <xdr:twoCellAnchor>
    <xdr:from>
      <xdr:col>2</xdr:col>
      <xdr:colOff>533400</xdr:colOff>
      <xdr:row>88</xdr:row>
      <xdr:rowOff>66675</xdr:rowOff>
    </xdr:from>
    <xdr:to>
      <xdr:col>9</xdr:col>
      <xdr:colOff>66675</xdr:colOff>
      <xdr:row>99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09700" y="17764125"/>
          <a:ext cx="5829300" cy="2200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Reflection 4: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Which of the three methods is your favorite way to calculate the balance and why?</a:t>
          </a:r>
          <a:endParaRPr lang="en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Iterations</a:t>
          </a:r>
          <a:r>
            <a:rPr lang="en-B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Method. this method generated the values easily compared to the other methods.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504825</xdr:colOff>
      <xdr:row>100</xdr:row>
      <xdr:rowOff>28575</xdr:rowOff>
    </xdr:from>
    <xdr:to>
      <xdr:col>9</xdr:col>
      <xdr:colOff>38100</xdr:colOff>
      <xdr:row>111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81125" y="20126325"/>
          <a:ext cx="5829300" cy="2200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Reflection 5: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impressions or insights have you gained from this exercise?</a:t>
          </a:r>
          <a:endParaRPr lang="en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Gained</a:t>
          </a:r>
          <a:r>
            <a:rPr lang="en-B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more on the analysis of the savings plan.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Normal="100" workbookViewId="0">
      <selection activeCell="F10" sqref="F10"/>
    </sheetView>
  </sheetViews>
  <sheetFormatPr defaultColWidth="10.734375" defaultRowHeight="14.25" x14ac:dyDescent="0.15"/>
  <cols>
    <col min="1" max="1" width="2.7109375" style="3" customWidth="1"/>
    <col min="2" max="2" width="8.7265625" style="3" customWidth="1"/>
    <col min="3" max="3" width="11.20703125" style="3" customWidth="1"/>
    <col min="4" max="5" width="11.9140625" style="3" customWidth="1"/>
    <col min="6" max="7" width="11.796875" style="3" customWidth="1"/>
    <col min="8" max="8" width="12.03125" style="3" customWidth="1"/>
    <col min="9" max="9" width="12.1484375" style="2" customWidth="1"/>
    <col min="10" max="10" width="9.31640625" style="1" customWidth="1"/>
    <col min="11" max="11" width="9.19921875" style="1" customWidth="1"/>
    <col min="12" max="16384" width="10.734375" style="1"/>
  </cols>
  <sheetData>
    <row r="1" spans="2:11" ht="15" thickBot="1" x14ac:dyDescent="0.2"/>
    <row r="2" spans="2:11" x14ac:dyDescent="0.15">
      <c r="B2" s="54"/>
      <c r="C2" s="50" t="s">
        <v>16</v>
      </c>
      <c r="D2" s="55"/>
      <c r="E2" s="52"/>
      <c r="G2" s="53"/>
      <c r="H2" s="52"/>
      <c r="I2" s="51"/>
    </row>
    <row r="3" spans="2:11" x14ac:dyDescent="0.15">
      <c r="B3" s="49" t="s">
        <v>14</v>
      </c>
      <c r="C3" s="56" t="s">
        <v>10</v>
      </c>
      <c r="D3" s="48">
        <v>500</v>
      </c>
      <c r="E3" s="45"/>
      <c r="J3" s="31"/>
      <c r="K3" s="31"/>
    </row>
    <row r="4" spans="2:11" x14ac:dyDescent="0.15">
      <c r="B4" s="49"/>
      <c r="C4" s="47" t="s">
        <v>8</v>
      </c>
      <c r="D4" s="48">
        <v>25</v>
      </c>
      <c r="E4" s="45"/>
      <c r="J4" s="31"/>
      <c r="K4" s="31"/>
    </row>
    <row r="5" spans="2:11" x14ac:dyDescent="0.15">
      <c r="C5" s="47" t="s">
        <v>13</v>
      </c>
      <c r="D5" s="46">
        <v>4.4999999999999998E-2</v>
      </c>
      <c r="E5" s="45"/>
      <c r="J5" s="31"/>
      <c r="K5" s="31"/>
    </row>
    <row r="6" spans="2:11" ht="15" thickBot="1" x14ac:dyDescent="0.2">
      <c r="B6" s="14"/>
      <c r="C6" s="44" t="s">
        <v>12</v>
      </c>
      <c r="D6" s="43">
        <v>12</v>
      </c>
      <c r="E6" s="42"/>
      <c r="G6" s="57"/>
      <c r="H6" s="25"/>
      <c r="I6" s="19"/>
      <c r="J6" s="31"/>
      <c r="K6" s="31"/>
    </row>
    <row r="7" spans="2:11" x14ac:dyDescent="0.15">
      <c r="B7" s="14"/>
      <c r="C7" s="29"/>
      <c r="D7" s="42"/>
      <c r="E7" s="42"/>
      <c r="G7" s="59"/>
      <c r="H7" s="25"/>
      <c r="I7" s="19"/>
      <c r="J7" s="31"/>
      <c r="K7" s="31"/>
    </row>
    <row r="8" spans="2:11" x14ac:dyDescent="0.15">
      <c r="B8" s="41" t="s">
        <v>11</v>
      </c>
      <c r="C8" s="41" t="s">
        <v>10</v>
      </c>
      <c r="D8" s="41" t="s">
        <v>9</v>
      </c>
      <c r="E8" s="41" t="s">
        <v>8</v>
      </c>
      <c r="F8" s="41" t="s">
        <v>7</v>
      </c>
      <c r="G8" s="40"/>
      <c r="H8" s="40"/>
      <c r="I8" s="39"/>
      <c r="J8" s="31"/>
      <c r="K8" s="31"/>
    </row>
    <row r="9" spans="2:11" x14ac:dyDescent="0.15">
      <c r="B9" s="8">
        <v>0</v>
      </c>
      <c r="C9" s="8"/>
      <c r="D9" s="8"/>
      <c r="E9" s="8"/>
      <c r="F9" s="7">
        <f>D3</f>
        <v>500</v>
      </c>
      <c r="G9" s="25"/>
      <c r="H9" s="25"/>
      <c r="I9" s="19"/>
      <c r="J9"/>
      <c r="K9" s="31"/>
    </row>
    <row r="10" spans="2:11" x14ac:dyDescent="0.15">
      <c r="B10" s="8">
        <f t="shared" ref="B10:B45" si="0">B9+1</f>
        <v>1</v>
      </c>
      <c r="C10" s="58">
        <f>F9</f>
        <v>500</v>
      </c>
      <c r="D10" s="58">
        <f>C10*$D$5/$D$6</f>
        <v>1.875</v>
      </c>
      <c r="E10" s="58">
        <f>$D$4</f>
        <v>25</v>
      </c>
      <c r="F10" s="58">
        <f>C10+D10+E10</f>
        <v>526.875</v>
      </c>
      <c r="G10" s="24"/>
      <c r="H10" s="24"/>
      <c r="I10" s="38"/>
      <c r="J10"/>
    </row>
    <row r="11" spans="2:11" x14ac:dyDescent="0.15">
      <c r="B11" s="8">
        <f t="shared" si="0"/>
        <v>2</v>
      </c>
      <c r="C11" s="58">
        <f t="shared" ref="C11:C45" si="1">F10</f>
        <v>526.875</v>
      </c>
      <c r="D11" s="58">
        <f t="shared" ref="D11:D45" si="2">C11*$D$5/$D$6</f>
        <v>1.9757812499999998</v>
      </c>
      <c r="E11" s="58">
        <f t="shared" ref="E11:E45" si="3">$D$4</f>
        <v>25</v>
      </c>
      <c r="F11" s="58">
        <f t="shared" ref="F11:F45" si="4">C11+D11+E11</f>
        <v>553.85078124999995</v>
      </c>
      <c r="G11" s="25"/>
      <c r="H11" s="24"/>
      <c r="I11" s="38"/>
      <c r="J11"/>
    </row>
    <row r="12" spans="2:11" x14ac:dyDescent="0.15">
      <c r="B12" s="8">
        <f t="shared" si="0"/>
        <v>3</v>
      </c>
      <c r="C12" s="58">
        <f t="shared" si="1"/>
        <v>553.85078124999995</v>
      </c>
      <c r="D12" s="58">
        <f t="shared" si="2"/>
        <v>2.0769404296874998</v>
      </c>
      <c r="E12" s="58">
        <f t="shared" si="3"/>
        <v>25</v>
      </c>
      <c r="F12" s="58">
        <f t="shared" si="4"/>
        <v>580.92772167968747</v>
      </c>
      <c r="G12" s="37"/>
      <c r="H12" s="24"/>
      <c r="I12" s="38"/>
      <c r="J12"/>
    </row>
    <row r="13" spans="2:11" x14ac:dyDescent="0.15">
      <c r="B13" s="8">
        <f t="shared" si="0"/>
        <v>4</v>
      </c>
      <c r="C13" s="58">
        <f t="shared" si="1"/>
        <v>580.92772167968747</v>
      </c>
      <c r="D13" s="58">
        <f t="shared" si="2"/>
        <v>2.1784789562988278</v>
      </c>
      <c r="E13" s="58">
        <f t="shared" si="3"/>
        <v>25</v>
      </c>
      <c r="F13" s="58">
        <f t="shared" si="4"/>
        <v>608.10620063598628</v>
      </c>
      <c r="G13" s="25"/>
      <c r="H13" s="24"/>
      <c r="I13" s="38"/>
      <c r="J13"/>
    </row>
    <row r="14" spans="2:11" x14ac:dyDescent="0.15">
      <c r="B14" s="8">
        <f t="shared" si="0"/>
        <v>5</v>
      </c>
      <c r="C14" s="58">
        <f t="shared" si="1"/>
        <v>608.10620063598628</v>
      </c>
      <c r="D14" s="58">
        <f t="shared" si="2"/>
        <v>2.2803982523849484</v>
      </c>
      <c r="E14" s="58">
        <f t="shared" si="3"/>
        <v>25</v>
      </c>
      <c r="F14" s="58">
        <f t="shared" si="4"/>
        <v>635.38659888837128</v>
      </c>
      <c r="G14" s="25"/>
      <c r="H14" s="24"/>
      <c r="I14" s="38"/>
      <c r="J14"/>
    </row>
    <row r="15" spans="2:11" x14ac:dyDescent="0.15">
      <c r="B15" s="8">
        <f t="shared" si="0"/>
        <v>6</v>
      </c>
      <c r="C15" s="58">
        <f t="shared" si="1"/>
        <v>635.38659888837128</v>
      </c>
      <c r="D15" s="58">
        <f t="shared" si="2"/>
        <v>2.3826997458313923</v>
      </c>
      <c r="E15" s="58">
        <f t="shared" si="3"/>
        <v>25</v>
      </c>
      <c r="F15" s="58">
        <f t="shared" si="4"/>
        <v>662.76929863420264</v>
      </c>
      <c r="G15" s="25"/>
      <c r="H15" s="36"/>
      <c r="I15" s="34" t="s">
        <v>15</v>
      </c>
      <c r="J15"/>
    </row>
    <row r="16" spans="2:11" x14ac:dyDescent="0.15">
      <c r="B16" s="8">
        <f t="shared" si="0"/>
        <v>7</v>
      </c>
      <c r="C16" s="58">
        <f t="shared" si="1"/>
        <v>662.76929863420264</v>
      </c>
      <c r="D16" s="58">
        <f t="shared" si="2"/>
        <v>2.4853848698782599</v>
      </c>
      <c r="E16" s="58">
        <f t="shared" si="3"/>
        <v>25</v>
      </c>
      <c r="F16" s="58">
        <f t="shared" si="4"/>
        <v>690.25468350408096</v>
      </c>
      <c r="G16" s="25"/>
      <c r="H16" s="25"/>
      <c r="I16" s="34"/>
      <c r="J16"/>
    </row>
    <row r="17" spans="2:12" x14ac:dyDescent="0.15">
      <c r="B17" s="8">
        <f t="shared" si="0"/>
        <v>8</v>
      </c>
      <c r="C17" s="58">
        <f t="shared" si="1"/>
        <v>690.25468350408096</v>
      </c>
      <c r="D17" s="58">
        <f t="shared" si="2"/>
        <v>2.5884550631403034</v>
      </c>
      <c r="E17" s="58">
        <f t="shared" si="3"/>
        <v>25</v>
      </c>
      <c r="F17" s="58">
        <f t="shared" si="4"/>
        <v>717.84313856722122</v>
      </c>
      <c r="G17" s="24"/>
      <c r="H17" s="24"/>
      <c r="I17" s="23"/>
      <c r="J17"/>
    </row>
    <row r="18" spans="2:12" x14ac:dyDescent="0.15">
      <c r="B18" s="8">
        <f t="shared" si="0"/>
        <v>9</v>
      </c>
      <c r="C18" s="58">
        <f t="shared" si="1"/>
        <v>717.84313856722122</v>
      </c>
      <c r="D18" s="58">
        <f t="shared" si="2"/>
        <v>2.6919117696270796</v>
      </c>
      <c r="E18" s="58">
        <f t="shared" si="3"/>
        <v>25</v>
      </c>
      <c r="F18" s="58">
        <f t="shared" si="4"/>
        <v>745.53505033684826</v>
      </c>
      <c r="G18" s="25"/>
      <c r="H18" s="24"/>
      <c r="I18" s="23"/>
      <c r="J18"/>
    </row>
    <row r="19" spans="2:12" x14ac:dyDescent="0.15">
      <c r="B19" s="8">
        <f t="shared" si="0"/>
        <v>10</v>
      </c>
      <c r="C19" s="58">
        <f t="shared" si="1"/>
        <v>745.53505033684826</v>
      </c>
      <c r="D19" s="58">
        <f t="shared" si="2"/>
        <v>2.7957564387631808</v>
      </c>
      <c r="E19" s="58">
        <f t="shared" si="3"/>
        <v>25</v>
      </c>
      <c r="F19" s="58">
        <f t="shared" si="4"/>
        <v>773.33080677561145</v>
      </c>
      <c r="G19" s="37"/>
      <c r="H19" s="24"/>
      <c r="I19" s="23"/>
      <c r="J19"/>
    </row>
    <row r="20" spans="2:12" x14ac:dyDescent="0.15">
      <c r="B20" s="8">
        <f t="shared" si="0"/>
        <v>11</v>
      </c>
      <c r="C20" s="58">
        <f t="shared" si="1"/>
        <v>773.33080677561145</v>
      </c>
      <c r="D20" s="58">
        <f t="shared" si="2"/>
        <v>2.8999905254085427</v>
      </c>
      <c r="E20" s="58">
        <f t="shared" si="3"/>
        <v>25</v>
      </c>
      <c r="F20" s="58">
        <f t="shared" si="4"/>
        <v>801.23079730101995</v>
      </c>
      <c r="G20" s="25"/>
      <c r="H20" s="24"/>
      <c r="I20" s="23"/>
      <c r="J20"/>
    </row>
    <row r="21" spans="2:12" x14ac:dyDescent="0.15">
      <c r="B21" s="8">
        <f t="shared" si="0"/>
        <v>12</v>
      </c>
      <c r="C21" s="58">
        <f t="shared" si="1"/>
        <v>801.23079730101995</v>
      </c>
      <c r="D21" s="58">
        <f t="shared" si="2"/>
        <v>3.0046154898788249</v>
      </c>
      <c r="E21" s="58">
        <f t="shared" si="3"/>
        <v>25</v>
      </c>
      <c r="F21" s="58">
        <f t="shared" si="4"/>
        <v>829.23541279089875</v>
      </c>
      <c r="G21" s="25"/>
      <c r="H21" s="24"/>
      <c r="I21" s="23"/>
      <c r="J21"/>
    </row>
    <row r="22" spans="2:12" x14ac:dyDescent="0.15">
      <c r="B22" s="8">
        <f t="shared" si="0"/>
        <v>13</v>
      </c>
      <c r="C22" s="58">
        <f t="shared" si="1"/>
        <v>829.23541279089875</v>
      </c>
      <c r="D22" s="58">
        <f t="shared" si="2"/>
        <v>3.1096327979658702</v>
      </c>
      <c r="E22" s="58">
        <f t="shared" si="3"/>
        <v>25</v>
      </c>
      <c r="F22" s="58">
        <f t="shared" si="4"/>
        <v>857.34504558886465</v>
      </c>
      <c r="G22" s="25"/>
      <c r="H22" s="36"/>
      <c r="I22" s="35"/>
      <c r="J22"/>
      <c r="K22"/>
    </row>
    <row r="23" spans="2:12" x14ac:dyDescent="0.15">
      <c r="B23" s="8">
        <f t="shared" si="0"/>
        <v>14</v>
      </c>
      <c r="C23" s="58">
        <f t="shared" si="1"/>
        <v>857.34504558886465</v>
      </c>
      <c r="D23" s="58">
        <f t="shared" si="2"/>
        <v>3.2150439209582422</v>
      </c>
      <c r="E23" s="58">
        <f t="shared" si="3"/>
        <v>25</v>
      </c>
      <c r="F23" s="58">
        <f t="shared" si="4"/>
        <v>885.56008950982289</v>
      </c>
      <c r="G23" s="25"/>
      <c r="H23" s="25"/>
      <c r="I23" s="34"/>
      <c r="J23"/>
      <c r="K23"/>
    </row>
    <row r="24" spans="2:12" ht="15" thickBot="1" x14ac:dyDescent="0.2">
      <c r="B24" s="8">
        <f t="shared" si="0"/>
        <v>15</v>
      </c>
      <c r="C24" s="58">
        <f t="shared" si="1"/>
        <v>885.56008950982289</v>
      </c>
      <c r="D24" s="58">
        <f t="shared" si="2"/>
        <v>3.3208503356618357</v>
      </c>
      <c r="E24" s="58">
        <f t="shared" si="3"/>
        <v>25</v>
      </c>
      <c r="F24" s="58">
        <f t="shared" si="4"/>
        <v>913.8809398454847</v>
      </c>
      <c r="G24" s="24"/>
      <c r="H24" s="24"/>
      <c r="I24" s="23"/>
      <c r="J24"/>
      <c r="K24"/>
    </row>
    <row r="25" spans="2:12" ht="15" thickBot="1" x14ac:dyDescent="0.2">
      <c r="B25" s="8">
        <f t="shared" si="0"/>
        <v>16</v>
      </c>
      <c r="C25" s="58">
        <f t="shared" si="1"/>
        <v>913.8809398454847</v>
      </c>
      <c r="D25" s="58">
        <f t="shared" si="2"/>
        <v>3.4270535244205678</v>
      </c>
      <c r="E25" s="58">
        <f t="shared" si="3"/>
        <v>25</v>
      </c>
      <c r="F25" s="58">
        <f t="shared" si="4"/>
        <v>942.30799336990526</v>
      </c>
      <c r="G25" s="25"/>
      <c r="H25" s="33" t="s">
        <v>6</v>
      </c>
      <c r="I25" s="23"/>
    </row>
    <row r="26" spans="2:12" x14ac:dyDescent="0.15">
      <c r="B26" s="8">
        <f t="shared" si="0"/>
        <v>17</v>
      </c>
      <c r="C26" s="58">
        <f t="shared" si="1"/>
        <v>942.30799336990526</v>
      </c>
      <c r="D26" s="58">
        <f t="shared" si="2"/>
        <v>3.5336549751371447</v>
      </c>
      <c r="E26" s="58">
        <f t="shared" si="3"/>
        <v>25</v>
      </c>
      <c r="F26" s="58">
        <f t="shared" si="4"/>
        <v>970.84164834504236</v>
      </c>
      <c r="I26" s="32"/>
      <c r="J26" s="31"/>
      <c r="K26" s="31"/>
    </row>
    <row r="27" spans="2:12" x14ac:dyDescent="0.15">
      <c r="B27" s="30">
        <f t="shared" si="0"/>
        <v>18</v>
      </c>
      <c r="C27" s="58">
        <f t="shared" si="1"/>
        <v>970.84164834504236</v>
      </c>
      <c r="D27" s="58">
        <f t="shared" si="2"/>
        <v>3.6406561812939091</v>
      </c>
      <c r="E27" s="58">
        <f t="shared" si="3"/>
        <v>25</v>
      </c>
      <c r="F27" s="60">
        <f t="shared" si="4"/>
        <v>999.48230452633629</v>
      </c>
      <c r="G27" s="29" t="s">
        <v>3</v>
      </c>
      <c r="H27" s="28" t="s">
        <v>5</v>
      </c>
      <c r="I27" s="27"/>
      <c r="J27" s="18"/>
      <c r="K27" s="18"/>
    </row>
    <row r="28" spans="2:12" x14ac:dyDescent="0.15">
      <c r="B28" s="8">
        <f t="shared" si="0"/>
        <v>19</v>
      </c>
      <c r="C28" s="58">
        <f t="shared" si="1"/>
        <v>999.48230452633629</v>
      </c>
      <c r="D28" s="58">
        <f t="shared" si="2"/>
        <v>3.7480586419737612</v>
      </c>
      <c r="E28" s="58">
        <f t="shared" si="3"/>
        <v>25</v>
      </c>
      <c r="F28" s="58">
        <f t="shared" si="4"/>
        <v>1028.2303631683101</v>
      </c>
      <c r="H28" s="26">
        <f>F27</f>
        <v>999.48230452633629</v>
      </c>
      <c r="I28" s="23"/>
      <c r="J28" s="18"/>
      <c r="K28" s="18"/>
    </row>
    <row r="29" spans="2:12" x14ac:dyDescent="0.15">
      <c r="B29" s="8">
        <f t="shared" si="0"/>
        <v>20</v>
      </c>
      <c r="C29" s="58">
        <f t="shared" si="1"/>
        <v>1028.2303631683101</v>
      </c>
      <c r="D29" s="58">
        <f t="shared" si="2"/>
        <v>3.8558638618811627</v>
      </c>
      <c r="E29" s="58">
        <f t="shared" si="3"/>
        <v>25</v>
      </c>
      <c r="F29" s="58">
        <f t="shared" si="4"/>
        <v>1057.0862270301911</v>
      </c>
      <c r="G29" s="25"/>
      <c r="H29" s="24"/>
      <c r="I29" s="23"/>
      <c r="J29" s="22"/>
      <c r="K29" s="22"/>
    </row>
    <row r="30" spans="2:12" ht="15" thickBot="1" x14ac:dyDescent="0.2">
      <c r="B30" s="8">
        <f t="shared" si="0"/>
        <v>21</v>
      </c>
      <c r="C30" s="58">
        <f t="shared" si="1"/>
        <v>1057.0862270301911</v>
      </c>
      <c r="D30" s="58">
        <f t="shared" si="2"/>
        <v>3.9640733513632167</v>
      </c>
      <c r="E30" s="58">
        <f t="shared" si="3"/>
        <v>25</v>
      </c>
      <c r="F30" s="58">
        <f t="shared" si="4"/>
        <v>1086.0503003815543</v>
      </c>
      <c r="G30" s="14" t="s">
        <v>3</v>
      </c>
      <c r="H30" s="13" t="s">
        <v>4</v>
      </c>
      <c r="I30" s="3"/>
      <c r="J30" s="3"/>
      <c r="K30" s="3"/>
      <c r="L30" s="3"/>
    </row>
    <row r="31" spans="2:12" ht="15" thickBot="1" x14ac:dyDescent="0.2">
      <c r="B31" s="8">
        <f t="shared" si="0"/>
        <v>22</v>
      </c>
      <c r="C31" s="58">
        <f t="shared" si="1"/>
        <v>1086.0503003815543</v>
      </c>
      <c r="D31" s="58">
        <f t="shared" si="2"/>
        <v>4.0726886264308284</v>
      </c>
      <c r="E31" s="58">
        <f t="shared" si="3"/>
        <v>25</v>
      </c>
      <c r="F31" s="58">
        <f t="shared" si="4"/>
        <v>1115.1229890079851</v>
      </c>
      <c r="H31" s="21">
        <f>D3*(1+D5/D6)^B27+D4*((1+D5/D6)^B27-1)/(D5/D6)</f>
        <v>999.48230452632538</v>
      </c>
      <c r="J31" s="3"/>
      <c r="K31" s="3"/>
      <c r="L31" s="3"/>
    </row>
    <row r="32" spans="2:12" x14ac:dyDescent="0.15">
      <c r="B32" s="8">
        <f t="shared" si="0"/>
        <v>23</v>
      </c>
      <c r="C32" s="58">
        <f t="shared" si="1"/>
        <v>1115.1229890079851</v>
      </c>
      <c r="D32" s="58">
        <f t="shared" si="2"/>
        <v>4.1817112087799435</v>
      </c>
      <c r="E32" s="58">
        <f t="shared" si="3"/>
        <v>25</v>
      </c>
      <c r="F32" s="58">
        <f t="shared" si="4"/>
        <v>1144.304700216765</v>
      </c>
      <c r="G32" s="20" t="s">
        <v>1</v>
      </c>
      <c r="I32" s="19"/>
      <c r="J32" s="18"/>
      <c r="K32" s="18"/>
    </row>
    <row r="33" spans="2:12" x14ac:dyDescent="0.15">
      <c r="B33" s="8">
        <f t="shared" si="0"/>
        <v>24</v>
      </c>
      <c r="C33" s="58">
        <f t="shared" si="1"/>
        <v>1144.304700216765</v>
      </c>
      <c r="D33" s="58">
        <f t="shared" si="2"/>
        <v>4.2911426258128689</v>
      </c>
      <c r="E33" s="58">
        <f t="shared" si="3"/>
        <v>25</v>
      </c>
      <c r="F33" s="58">
        <f t="shared" si="4"/>
        <v>1173.5958428425779</v>
      </c>
    </row>
    <row r="34" spans="2:12" ht="15" thickBot="1" x14ac:dyDescent="0.2">
      <c r="B34" s="8">
        <f t="shared" si="0"/>
        <v>25</v>
      </c>
      <c r="C34" s="58">
        <f t="shared" si="1"/>
        <v>1173.5958428425779</v>
      </c>
      <c r="D34" s="58">
        <f t="shared" si="2"/>
        <v>4.4009844106596665</v>
      </c>
      <c r="E34" s="58">
        <f t="shared" si="3"/>
        <v>25</v>
      </c>
      <c r="F34" s="58">
        <f t="shared" si="4"/>
        <v>1202.9968272532376</v>
      </c>
      <c r="G34" s="14" t="s">
        <v>3</v>
      </c>
      <c r="H34" s="13" t="s">
        <v>2</v>
      </c>
      <c r="I34" s="3"/>
      <c r="L34" s="17"/>
    </row>
    <row r="35" spans="2:12" ht="15" thickBot="1" x14ac:dyDescent="0.2">
      <c r="B35" s="8">
        <f t="shared" si="0"/>
        <v>26</v>
      </c>
      <c r="C35" s="58">
        <f t="shared" si="1"/>
        <v>1202.9968272532376</v>
      </c>
      <c r="D35" s="58">
        <f t="shared" si="2"/>
        <v>4.5112381021996404</v>
      </c>
      <c r="E35" s="58">
        <f t="shared" si="3"/>
        <v>25</v>
      </c>
      <c r="F35" s="58">
        <f t="shared" si="4"/>
        <v>1232.5080653554373</v>
      </c>
      <c r="H35" s="16">
        <f>-FV(D5/D6,B27,D4,D3)</f>
        <v>999.48230452632538</v>
      </c>
      <c r="J35"/>
    </row>
    <row r="36" spans="2:12" x14ac:dyDescent="0.15">
      <c r="B36" s="8">
        <f t="shared" si="0"/>
        <v>27</v>
      </c>
      <c r="C36" s="58">
        <f t="shared" si="1"/>
        <v>1232.5080653554373</v>
      </c>
      <c r="D36" s="58">
        <f t="shared" si="2"/>
        <v>4.6219052450828899</v>
      </c>
      <c r="E36" s="58">
        <f t="shared" si="3"/>
        <v>25</v>
      </c>
      <c r="F36" s="58">
        <f t="shared" si="4"/>
        <v>1262.1299706005202</v>
      </c>
      <c r="G36" s="14"/>
      <c r="H36" s="15" t="s">
        <v>17</v>
      </c>
      <c r="I36" s="6"/>
      <c r="J36"/>
    </row>
    <row r="37" spans="2:12" x14ac:dyDescent="0.15">
      <c r="B37" s="8">
        <f t="shared" si="0"/>
        <v>28</v>
      </c>
      <c r="C37" s="58">
        <f t="shared" si="1"/>
        <v>1262.1299706005202</v>
      </c>
      <c r="D37" s="58">
        <f t="shared" si="2"/>
        <v>4.7329873897519503</v>
      </c>
      <c r="E37" s="58">
        <f t="shared" si="3"/>
        <v>25</v>
      </c>
      <c r="F37" s="58">
        <f t="shared" si="4"/>
        <v>1291.8629579902722</v>
      </c>
      <c r="G37" s="14"/>
      <c r="H37" s="13"/>
      <c r="I37" s="6"/>
      <c r="J37" s="3"/>
    </row>
    <row r="38" spans="2:12" x14ac:dyDescent="0.15">
      <c r="B38" s="8">
        <f t="shared" si="0"/>
        <v>29</v>
      </c>
      <c r="C38" s="58">
        <f t="shared" si="1"/>
        <v>1291.8629579902722</v>
      </c>
      <c r="D38" s="58">
        <f t="shared" si="2"/>
        <v>4.8444860924635202</v>
      </c>
      <c r="E38" s="58">
        <f t="shared" si="3"/>
        <v>25</v>
      </c>
      <c r="F38" s="58">
        <f t="shared" si="4"/>
        <v>1321.7074440827357</v>
      </c>
      <c r="J38" s="12"/>
    </row>
    <row r="39" spans="2:12" x14ac:dyDescent="0.15">
      <c r="B39" s="8">
        <f t="shared" si="0"/>
        <v>30</v>
      </c>
      <c r="C39" s="58">
        <f t="shared" si="1"/>
        <v>1321.7074440827357</v>
      </c>
      <c r="D39" s="58">
        <f t="shared" si="2"/>
        <v>4.9564029153102593</v>
      </c>
      <c r="E39" s="58">
        <f t="shared" si="3"/>
        <v>25</v>
      </c>
      <c r="F39" s="58">
        <f t="shared" si="4"/>
        <v>1351.663846998046</v>
      </c>
      <c r="J39"/>
    </row>
    <row r="40" spans="2:12" x14ac:dyDescent="0.15">
      <c r="B40" s="8">
        <f t="shared" si="0"/>
        <v>31</v>
      </c>
      <c r="C40" s="58">
        <f t="shared" si="1"/>
        <v>1351.663846998046</v>
      </c>
      <c r="D40" s="58">
        <f t="shared" si="2"/>
        <v>5.0687394262426722</v>
      </c>
      <c r="E40" s="58">
        <f t="shared" si="3"/>
        <v>25</v>
      </c>
      <c r="F40" s="58">
        <f t="shared" si="4"/>
        <v>1381.7325864242887</v>
      </c>
      <c r="J40"/>
    </row>
    <row r="41" spans="2:12" x14ac:dyDescent="0.15">
      <c r="B41" s="8">
        <f t="shared" si="0"/>
        <v>32</v>
      </c>
      <c r="C41" s="58">
        <f t="shared" si="1"/>
        <v>1381.7325864242887</v>
      </c>
      <c r="D41" s="58">
        <f t="shared" si="2"/>
        <v>5.1814971990910825</v>
      </c>
      <c r="E41" s="58">
        <f t="shared" si="3"/>
        <v>25</v>
      </c>
      <c r="F41" s="58">
        <f t="shared" si="4"/>
        <v>1411.9140836233798</v>
      </c>
      <c r="H41" s="10"/>
      <c r="I41" s="11"/>
      <c r="J41"/>
    </row>
    <row r="42" spans="2:12" x14ac:dyDescent="0.15">
      <c r="B42" s="8">
        <f t="shared" si="0"/>
        <v>33</v>
      </c>
      <c r="C42" s="58">
        <f t="shared" si="1"/>
        <v>1411.9140836233798</v>
      </c>
      <c r="D42" s="58">
        <f t="shared" si="2"/>
        <v>5.2946778135876746</v>
      </c>
      <c r="E42" s="58">
        <f t="shared" si="3"/>
        <v>25</v>
      </c>
      <c r="F42" s="58">
        <f t="shared" si="4"/>
        <v>1442.2087614369675</v>
      </c>
      <c r="H42" s="10"/>
      <c r="I42" s="11"/>
      <c r="J42"/>
    </row>
    <row r="43" spans="2:12" x14ac:dyDescent="0.15">
      <c r="B43" s="8">
        <f t="shared" si="0"/>
        <v>34</v>
      </c>
      <c r="C43" s="58">
        <f t="shared" si="1"/>
        <v>1442.2087614369675</v>
      </c>
      <c r="D43" s="58">
        <f t="shared" si="2"/>
        <v>5.4082828553886282</v>
      </c>
      <c r="E43" s="58">
        <f t="shared" si="3"/>
        <v>25</v>
      </c>
      <c r="F43" s="58">
        <f t="shared" si="4"/>
        <v>1472.6170442923562</v>
      </c>
      <c r="H43" s="10"/>
      <c r="I43" s="9"/>
      <c r="J43"/>
    </row>
    <row r="44" spans="2:12" x14ac:dyDescent="0.15">
      <c r="B44" s="8">
        <f t="shared" si="0"/>
        <v>35</v>
      </c>
      <c r="C44" s="58">
        <f t="shared" si="1"/>
        <v>1472.6170442923562</v>
      </c>
      <c r="D44" s="58">
        <f t="shared" si="2"/>
        <v>5.5223139160963362</v>
      </c>
      <c r="E44" s="58">
        <f t="shared" si="3"/>
        <v>25</v>
      </c>
      <c r="F44" s="58">
        <f t="shared" si="4"/>
        <v>1503.1393582084527</v>
      </c>
      <c r="I44" s="6"/>
      <c r="J44"/>
    </row>
    <row r="45" spans="2:12" x14ac:dyDescent="0.15">
      <c r="B45" s="8">
        <f t="shared" si="0"/>
        <v>36</v>
      </c>
      <c r="C45" s="58">
        <f t="shared" si="1"/>
        <v>1503.1393582084527</v>
      </c>
      <c r="D45" s="58">
        <f t="shared" si="2"/>
        <v>5.6367725932816972</v>
      </c>
      <c r="E45" s="58">
        <f t="shared" si="3"/>
        <v>25</v>
      </c>
      <c r="F45" s="58">
        <f t="shared" si="4"/>
        <v>1533.7761308017343</v>
      </c>
      <c r="I45" s="6"/>
      <c r="J45"/>
    </row>
    <row r="46" spans="2:12" ht="15" thickBot="1" x14ac:dyDescent="0.2">
      <c r="C46" s="5" t="s">
        <v>0</v>
      </c>
      <c r="D46" s="4">
        <f>SUM(D10:D45)</f>
        <v>133.77613080173424</v>
      </c>
      <c r="E46" s="4">
        <f>SUM(E10:E45)</f>
        <v>900</v>
      </c>
    </row>
    <row r="47" spans="2:12" ht="15" thickTop="1" x14ac:dyDescent="0.15"/>
    <row r="52" spans="9:11" s="3" customFormat="1" x14ac:dyDescent="0.15">
      <c r="I52" s="2"/>
      <c r="J52" s="1"/>
      <c r="K52" s="1"/>
    </row>
  </sheetData>
  <pageMargins left="0.5" right="0.5" top="0.5" bottom="0.5" header="0.5" footer="0.5"/>
  <pageSetup scale="70" orientation="portrait" horizontalDpi="4294967292" vertic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C5D7CAC20D2048BD5141D13FECFB00" ma:contentTypeVersion="11" ma:contentTypeDescription="Create a new document." ma:contentTypeScope="" ma:versionID="cb7db62b534415864e5f0d46a1093650">
  <xsd:schema xmlns:xsd="http://www.w3.org/2001/XMLSchema" xmlns:xs="http://www.w3.org/2001/XMLSchema" xmlns:p="http://schemas.microsoft.com/office/2006/metadata/properties" xmlns:ns3="22d6ec32-22f6-4d8e-a6a8-0fefec5d3575" xmlns:ns4="91936c04-6da9-492a-b9f8-34fa92037dbf" targetNamespace="http://schemas.microsoft.com/office/2006/metadata/properties" ma:root="true" ma:fieldsID="7865952aece38797cd5f86f1fe18f41c" ns3:_="" ns4:_="">
    <xsd:import namespace="22d6ec32-22f6-4d8e-a6a8-0fefec5d3575"/>
    <xsd:import namespace="91936c04-6da9-492a-b9f8-34fa92037d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6ec32-22f6-4d8e-a6a8-0fefec5d35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36c04-6da9-492a-b9f8-34fa92037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4C54A3-3818-4DB5-971D-F916D85BF4D2}">
  <ds:schemaRefs>
    <ds:schemaRef ds:uri="http://schemas.microsoft.com/office/2006/metadata/properties"/>
    <ds:schemaRef ds:uri="http://www.w3.org/2000/xmlns/"/>
  </ds:schemaRefs>
</ds:datastoreItem>
</file>

<file path=customXml/itemProps2.xml><?xml version="1.0" encoding="utf-8"?>
<ds:datastoreItem xmlns:ds="http://schemas.openxmlformats.org/officeDocument/2006/customXml" ds:itemID="{95AC9684-AAB3-428C-85A9-7B1476D55D99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2d6ec32-22f6-4d8e-a6a8-0fefec5d3575"/>
    <ds:schemaRef ds:uri="91936c04-6da9-492a-b9f8-34fa92037dbf"/>
  </ds:schemaRefs>
</ds:datastoreItem>
</file>

<file path=customXml/itemProps3.xml><?xml version="1.0" encoding="utf-8"?>
<ds:datastoreItem xmlns:ds="http://schemas.openxmlformats.org/officeDocument/2006/customXml" ds:itemID="{D65929E8-7165-4245-9C13-A920BCAC90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M-SCCMPRISRV1-V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Overton, Teresa M.</dc:creator>
  <cp:lastModifiedBy>USER</cp:lastModifiedBy>
  <dcterms:created xsi:type="dcterms:W3CDTF">2020-05-12T18:00:56Z</dcterms:created>
  <dcterms:modified xsi:type="dcterms:W3CDTF">2020-10-13T17:51:02Z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0x01010014C5D7CAC20D2048BD5141D13FECFB00</vt:lpwstr>
  </property>
</Properties>
</file>